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imitri/Documents/Pie Corp - GDrive/Projects/1910_PG&amp;E - AIA Competition EUI/"/>
    </mc:Choice>
  </mc:AlternateContent>
  <xr:revisionPtr revIDLastSave="0" documentId="13_ncr:1_{B78C2622-FC41-9746-AF0C-27915936F167}" xr6:coauthVersionLast="45" xr6:coauthVersionMax="45" xr10:uidLastSave="{00000000-0000-0000-0000-000000000000}"/>
  <bookViews>
    <workbookView xWindow="0" yWindow="460" windowWidth="51200" windowHeight="27000" xr2:uid="{00000000-000D-0000-FFFF-FFFF00000000}"/>
  </bookViews>
  <sheets>
    <sheet name="EUI Calculato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1" l="1"/>
  <c r="F19" i="1" s="1"/>
  <c r="E19" i="1"/>
  <c r="E9" i="1"/>
  <c r="E8" i="1"/>
  <c r="F8" i="1" l="1"/>
  <c r="F9" i="1"/>
  <c r="B13" i="1" l="1"/>
  <c r="B22" i="1" s="1"/>
</calcChain>
</file>

<file path=xl/sharedStrings.xml><?xml version="1.0" encoding="utf-8"?>
<sst xmlns="http://schemas.openxmlformats.org/spreadsheetml/2006/main" count="23" uniqueCount="18">
  <si>
    <t>Gross EUI Calculator</t>
  </si>
  <si>
    <t>Note: Gross EUI represents the building's total energy consumption</t>
  </si>
  <si>
    <t>Input Values Here:</t>
  </si>
  <si>
    <t>Building Area - Conditioned (ft2)</t>
  </si>
  <si>
    <t>Building Area - Unconditioned (ft2)</t>
  </si>
  <si>
    <t>multiplier</t>
  </si>
  <si>
    <t>kBTU</t>
  </si>
  <si>
    <t>EUI</t>
  </si>
  <si>
    <t>Proposed Design - Electricity (MWh)</t>
  </si>
  <si>
    <t>Proposed Design - Nat Gas (MBtu)</t>
  </si>
  <si>
    <t>Calculated Values:</t>
  </si>
  <si>
    <t>Proposed Design Gross EUI (kBtu/ft2-yr)</t>
  </si>
  <si>
    <t>Net EUI Calculator</t>
  </si>
  <si>
    <t>Note: Net EUI represents the building's total energy consumption, minus energy produced by renewable energy</t>
  </si>
  <si>
    <t>Annual Production (kWh)</t>
  </si>
  <si>
    <t>Proposed Design Net EUI (kBtu/ft2-yr)</t>
  </si>
  <si>
    <t>Building Area - Total (ft2)</t>
  </si>
  <si>
    <t>EUI Calculator for Nonresidential Projects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</si>
</sst>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0"/>
      <color rgb="FF00000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6D7A8"/>
        <bgColor rgb="FFB6D7A8"/>
      </patternFill>
    </fill>
  </fills>
  <borders count="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9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2" fillId="0" borderId="3" xfId="0" applyFont="1" applyBorder="1" applyAlignment="1"/>
    <xf numFmtId="164" fontId="2" fillId="0" borderId="0" xfId="0" applyNumberFormat="1" applyFont="1"/>
    <xf numFmtId="0" fontId="3" fillId="0" borderId="3" xfId="0" applyFont="1" applyBorder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6" fillId="0" borderId="3" xfId="0" applyFont="1" applyBorder="1" applyAlignment="1"/>
    <xf numFmtId="0" fontId="6" fillId="0" borderId="0" xfId="0" applyFont="1" applyAlignment="1">
      <alignment horizontal="right"/>
    </xf>
    <xf numFmtId="164" fontId="5" fillId="0" borderId="0" xfId="0" applyNumberFormat="1" applyFont="1" applyAlignment="1">
      <alignment horizontal="right"/>
    </xf>
    <xf numFmtId="0" fontId="7" fillId="0" borderId="3" xfId="0" applyFont="1" applyBorder="1" applyAlignment="1"/>
    <xf numFmtId="164" fontId="7" fillId="0" borderId="3" xfId="0" applyNumberFormat="1" applyFont="1" applyBorder="1" applyAlignment="1">
      <alignment horizontal="right"/>
    </xf>
    <xf numFmtId="164" fontId="2" fillId="0" borderId="3" xfId="0" applyNumberFormat="1" applyFont="1" applyBorder="1" applyAlignment="1" applyProtection="1">
      <protection locked="0"/>
    </xf>
    <xf numFmtId="164" fontId="6" fillId="0" borderId="3" xfId="0" applyNumberFormat="1" applyFont="1" applyBorder="1" applyAlignment="1" applyProtection="1">
      <alignment horizontal="right"/>
      <protection locked="0"/>
    </xf>
    <xf numFmtId="0" fontId="8" fillId="0" borderId="1" xfId="0" applyFont="1" applyBorder="1" applyAlignment="1"/>
    <xf numFmtId="164" fontId="8" fillId="0" borderId="2" xfId="0" applyNumberFormat="1" applyFont="1" applyBorder="1"/>
    <xf numFmtId="0" fontId="9" fillId="0" borderId="0" xfId="0" applyFont="1" applyAlignment="1"/>
    <xf numFmtId="2" fontId="2" fillId="0" borderId="0" xfId="0" applyNumberFormat="1" applyFont="1"/>
    <xf numFmtId="164" fontId="3" fillId="0" borderId="3" xfId="0" applyNumberFormat="1" applyFont="1" applyBorder="1" applyAlignment="1">
      <alignment horizontal="right"/>
    </xf>
    <xf numFmtId="0" fontId="10" fillId="0" borderId="0" xfId="1" applyAlignment="1"/>
    <xf numFmtId="0" fontId="2" fillId="0" borderId="0" xfId="0" applyFont="1" applyAlignment="1"/>
    <xf numFmtId="0" fontId="0" fillId="0" borderId="0" xfId="0" applyFont="1" applyAlignment="1"/>
    <xf numFmtId="0" fontId="1" fillId="0" borderId="0" xfId="0" applyFont="1" applyAlignment="1">
      <alignment horizontal="left"/>
    </xf>
    <xf numFmtId="0" fontId="2" fillId="2" borderId="1" xfId="0" applyFont="1" applyFill="1" applyBorder="1" applyAlignment="1"/>
    <xf numFmtId="0" fontId="2" fillId="0" borderId="2" xfId="0" applyFont="1" applyBorder="1"/>
    <xf numFmtId="0" fontId="6" fillId="2" borderId="1" xfId="0" applyFont="1" applyFill="1" applyBorder="1" applyAlignment="1"/>
    <xf numFmtId="0" fontId="5" fillId="0" borderId="0" xfId="0" applyFont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30"/>
  <sheetViews>
    <sheetView tabSelected="1" zoomScale="180" zoomScaleNormal="180" workbookViewId="0">
      <selection activeCell="B6" sqref="B6"/>
    </sheetView>
  </sheetViews>
  <sheetFormatPr baseColWidth="10" defaultColWidth="14.5" defaultRowHeight="15.75" customHeight="1" x14ac:dyDescent="0.15"/>
  <cols>
    <col min="1" max="1" width="37.5" customWidth="1"/>
    <col min="2" max="2" width="21.83203125" customWidth="1"/>
    <col min="3" max="3" width="14.5" customWidth="1"/>
  </cols>
  <sheetData>
    <row r="1" spans="1:6" ht="15.75" customHeight="1" x14ac:dyDescent="0.2">
      <c r="A1" s="24" t="s">
        <v>17</v>
      </c>
      <c r="B1" s="24"/>
    </row>
    <row r="3" spans="1:6" ht="16" x14ac:dyDescent="0.2">
      <c r="A3" s="1" t="s">
        <v>0</v>
      </c>
    </row>
    <row r="4" spans="1:6" ht="15.75" customHeight="1" x14ac:dyDescent="0.15">
      <c r="A4" s="22" t="s">
        <v>1</v>
      </c>
      <c r="B4" s="23"/>
    </row>
    <row r="5" spans="1:6" ht="15.75" customHeight="1" x14ac:dyDescent="0.15">
      <c r="A5" s="25" t="s">
        <v>2</v>
      </c>
      <c r="B5" s="26"/>
    </row>
    <row r="6" spans="1:6" ht="15.75" customHeight="1" x14ac:dyDescent="0.15">
      <c r="A6" s="3" t="s">
        <v>3</v>
      </c>
      <c r="B6" s="14">
        <v>53628</v>
      </c>
    </row>
    <row r="7" spans="1:6" ht="15.75" customHeight="1" x14ac:dyDescent="0.15">
      <c r="A7" s="3" t="s">
        <v>4</v>
      </c>
      <c r="B7" s="14">
        <v>0</v>
      </c>
      <c r="D7" s="2" t="s">
        <v>5</v>
      </c>
      <c r="E7" s="2" t="s">
        <v>6</v>
      </c>
      <c r="F7" s="2" t="s">
        <v>7</v>
      </c>
    </row>
    <row r="8" spans="1:6" ht="15.75" customHeight="1" x14ac:dyDescent="0.15">
      <c r="A8" s="3" t="s">
        <v>8</v>
      </c>
      <c r="B8" s="14">
        <v>445.7</v>
      </c>
      <c r="D8" s="2">
        <v>3412</v>
      </c>
      <c r="E8" s="4">
        <f>B8*D8</f>
        <v>1520728.4</v>
      </c>
      <c r="F8" s="19">
        <f>E8/$B$12</f>
        <v>28.356985157007532</v>
      </c>
    </row>
    <row r="9" spans="1:6" ht="15.75" customHeight="1" x14ac:dyDescent="0.15">
      <c r="A9" s="3" t="s">
        <v>9</v>
      </c>
      <c r="B9" s="14">
        <v>427.5</v>
      </c>
      <c r="D9" s="2">
        <v>1000</v>
      </c>
      <c r="E9" s="4">
        <f>B9*D9</f>
        <v>427500</v>
      </c>
      <c r="F9" s="19">
        <f>E9/$B$12</f>
        <v>7.9715820093980758</v>
      </c>
    </row>
    <row r="11" spans="1:6" ht="15.75" customHeight="1" x14ac:dyDescent="0.15">
      <c r="A11" s="25" t="s">
        <v>10</v>
      </c>
      <c r="B11" s="26"/>
    </row>
    <row r="12" spans="1:6" s="18" customFormat="1" ht="15.75" customHeight="1" x14ac:dyDescent="0.15">
      <c r="A12" s="16" t="s">
        <v>16</v>
      </c>
      <c r="B12" s="17">
        <f>B6+B7</f>
        <v>53628</v>
      </c>
    </row>
    <row r="13" spans="1:6" ht="15.75" customHeight="1" x14ac:dyDescent="0.15">
      <c r="A13" s="5" t="s">
        <v>11</v>
      </c>
      <c r="B13" s="20">
        <f>IF(B12=0, "-",F8+F9)</f>
        <v>36.328567166405605</v>
      </c>
    </row>
    <row r="16" spans="1:6" ht="16" x14ac:dyDescent="0.2">
      <c r="A16" s="6" t="s">
        <v>12</v>
      </c>
      <c r="B16" s="7"/>
      <c r="C16" s="7"/>
      <c r="D16" s="7"/>
      <c r="E16" s="7"/>
    </row>
    <row r="17" spans="1:6" ht="28" customHeight="1" x14ac:dyDescent="0.15">
      <c r="A17" s="28" t="s">
        <v>13</v>
      </c>
      <c r="B17" s="23"/>
      <c r="C17" s="7"/>
      <c r="D17" s="7"/>
      <c r="E17" s="7"/>
    </row>
    <row r="18" spans="1:6" ht="15.75" customHeight="1" x14ac:dyDescent="0.15">
      <c r="A18" s="27" t="s">
        <v>2</v>
      </c>
      <c r="B18" s="26"/>
      <c r="C18" s="7"/>
      <c r="D18" s="8" t="s">
        <v>5</v>
      </c>
      <c r="E18" s="8" t="s">
        <v>6</v>
      </c>
      <c r="F18" s="2" t="s">
        <v>7</v>
      </c>
    </row>
    <row r="19" spans="1:6" ht="15.75" customHeight="1" x14ac:dyDescent="0.15">
      <c r="A19" s="9" t="s">
        <v>14</v>
      </c>
      <c r="B19" s="15">
        <v>50000</v>
      </c>
      <c r="C19" s="7"/>
      <c r="D19" s="10">
        <v>3.4119999999999999</v>
      </c>
      <c r="E19" s="11">
        <f>B19*D19</f>
        <v>170600</v>
      </c>
      <c r="F19" s="19">
        <f>E19/$B$12</f>
        <v>3.181174013574998</v>
      </c>
    </row>
    <row r="20" spans="1:6" ht="15.75" customHeight="1" x14ac:dyDescent="0.15">
      <c r="A20" s="7"/>
      <c r="B20" s="7"/>
      <c r="C20" s="7"/>
      <c r="D20" s="7"/>
      <c r="E20" s="7"/>
    </row>
    <row r="21" spans="1:6" ht="15.75" customHeight="1" x14ac:dyDescent="0.15">
      <c r="A21" s="27" t="s">
        <v>10</v>
      </c>
      <c r="B21" s="26"/>
      <c r="C21" s="7"/>
      <c r="D21" s="7"/>
      <c r="E21" s="7"/>
    </row>
    <row r="22" spans="1:6" ht="15.75" customHeight="1" x14ac:dyDescent="0.15">
      <c r="A22" s="12" t="s">
        <v>15</v>
      </c>
      <c r="B22" s="13">
        <f>IF(B12=0, "-",B13-F19)</f>
        <v>33.14739315283061</v>
      </c>
      <c r="C22" s="7"/>
      <c r="D22" s="7"/>
      <c r="E22" s="7"/>
    </row>
    <row r="30" spans="1:6" ht="15.75" customHeight="1" x14ac:dyDescent="0.15">
      <c r="A30" s="21"/>
    </row>
  </sheetData>
  <sheetProtection algorithmName="SHA-512" hashValue="jBgDm05NuWP5WTM/Gff1v63ri0GolKonpZxror5Fi6yZXh7/SYiRDVjJAy+6cxX14gZjUB9llTNUG01sN983DA==" saltValue="w02Zh04mW4y5gWL21dJeZQ==" spinCount="100000" sheet="1" objects="1" scenarios="1"/>
  <mergeCells count="7">
    <mergeCell ref="A21:B21"/>
    <mergeCell ref="A17:B17"/>
    <mergeCell ref="A4:B4"/>
    <mergeCell ref="A1:B1"/>
    <mergeCell ref="A5:B5"/>
    <mergeCell ref="A11:B11"/>
    <mergeCell ref="A18:B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EUI 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Dimitri Contoyannis</cp:lastModifiedBy>
  <dcterms:modified xsi:type="dcterms:W3CDTF">2020-02-27T18:03:03Z</dcterms:modified>
</cp:coreProperties>
</file>